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yndF\Desktop\"/>
    </mc:Choice>
  </mc:AlternateContent>
  <bookViews>
    <workbookView xWindow="0" yWindow="0" windowWidth="26273" windowHeight="9238"/>
  </bookViews>
  <sheets>
    <sheet name="AG DAG Disclosure Jul20-Dec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3" i="1" l="1"/>
  <c r="B108" i="1"/>
  <c r="B100" i="1"/>
  <c r="B92" i="1"/>
  <c r="B85" i="1"/>
  <c r="B123" i="1" s="1"/>
  <c r="B127" i="1" s="1"/>
  <c r="B65" i="1"/>
  <c r="B64" i="1"/>
  <c r="B62" i="1"/>
  <c r="B37" i="1"/>
  <c r="B35" i="1"/>
  <c r="B26" i="1"/>
  <c r="B24" i="1"/>
  <c r="B29" i="1" s="1"/>
  <c r="B52" i="1" s="1"/>
  <c r="B66" i="1" s="1"/>
  <c r="B18" i="1"/>
  <c r="B10" i="1"/>
</calcChain>
</file>

<file path=xl/sharedStrings.xml><?xml version="1.0" encoding="utf-8"?>
<sst xmlns="http://schemas.openxmlformats.org/spreadsheetml/2006/main" count="201" uniqueCount="61">
  <si>
    <t>Office of the Auditor-General</t>
  </si>
  <si>
    <t xml:space="preserve">Auditor-General John Ryan </t>
  </si>
  <si>
    <t xml:space="preserve">                                    Period: 01 July 20 - 31 December 20</t>
  </si>
  <si>
    <t>Domestic Travel</t>
  </si>
  <si>
    <t xml:space="preserve"> </t>
  </si>
  <si>
    <t>Date</t>
  </si>
  <si>
    <t>Amount (NZ$)</t>
  </si>
  <si>
    <t>Type and purpose</t>
  </si>
  <si>
    <t>01/07/20 to 31/12/20</t>
  </si>
  <si>
    <t>Domestic flights for client visits, meetings, regional staff visits</t>
  </si>
  <si>
    <t>Domestic accommodation &amp; meals for client visits, meetings, regional staff visits</t>
  </si>
  <si>
    <t xml:space="preserve">Domestic car hire, taxis and other travel for client visits, meetings, regional staff visits </t>
  </si>
  <si>
    <t xml:space="preserve"> (other travel parking charges, shuttles etc.)</t>
  </si>
  <si>
    <t xml:space="preserve">Total Domestic travel expenses </t>
  </si>
  <si>
    <t>International travel</t>
  </si>
  <si>
    <t xml:space="preserve">Total International travel expenses </t>
  </si>
  <si>
    <t>Hospitality provided</t>
  </si>
  <si>
    <t xml:space="preserve">Alumni Function </t>
  </si>
  <si>
    <t>02/11/20</t>
  </si>
  <si>
    <t>Catering/Welcome/Powhiri new Assistant Auditor-General</t>
  </si>
  <si>
    <t>Alumni Function</t>
  </si>
  <si>
    <t>Ex AG and DAG selected retiree function</t>
  </si>
  <si>
    <t xml:space="preserve">Total hospitality expenses </t>
  </si>
  <si>
    <t>Other</t>
  </si>
  <si>
    <t xml:space="preserve">Koha for Powhiri </t>
  </si>
  <si>
    <t>Total other - Expenses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</si>
  <si>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</si>
  <si>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</si>
  <si>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</si>
  <si>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</si>
  <si>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</si>
  <si>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</si>
  <si>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</si>
  <si>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</si>
  <si>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</si>
  <si>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Auditor-General total for disclosure (includes gifts)</t>
  </si>
  <si>
    <t>John Ryan as Secretary General for PASAI</t>
  </si>
  <si>
    <t>Secretary General of the Pacific Association of Supreme Audit Institutions (PASAI) - Donor funded</t>
  </si>
  <si>
    <t xml:space="preserve">Gift for outgoing Chief Executive </t>
  </si>
  <si>
    <t>02/09/20 - 04/09/20</t>
  </si>
  <si>
    <t>PASAI Governing Board meeting - Travel, accommodation, meals</t>
  </si>
  <si>
    <t>PASAI meeting with CEO - Travel</t>
  </si>
  <si>
    <t>PASAI total</t>
  </si>
  <si>
    <t>Internal use only - Not published</t>
  </si>
  <si>
    <t>Hospitality &gt;$100</t>
  </si>
  <si>
    <t>Gifts &lt;$100 included in "Other"</t>
  </si>
  <si>
    <t>AG PASAI total disclosed ARC</t>
  </si>
  <si>
    <t>Date:  ………………………………………………….</t>
  </si>
  <si>
    <t>Approved</t>
  </si>
  <si>
    <t>…………………………………………………………………………………………………………………..</t>
  </si>
  <si>
    <t>Auditor-General</t>
  </si>
  <si>
    <t xml:space="preserve">Reviewed </t>
  </si>
  <si>
    <t>Assistant Auditor-General Legal</t>
  </si>
  <si>
    <t>Deputy Auditor-General Greg Schollum</t>
  </si>
  <si>
    <t xml:space="preserve">                                    Period: 01 July20 - 31 December 20</t>
  </si>
  <si>
    <t xml:space="preserve">                                    Period: 01 July  20 - 31 December 20</t>
  </si>
  <si>
    <t>Overall total for disclosure (includes gifts)</t>
  </si>
  <si>
    <t>AG ARC total disclosed</t>
  </si>
  <si>
    <t>Greg Schollum Acting as Secretary General for PASAI                                       Period 01 July 20 - 31 December 20</t>
  </si>
  <si>
    <t xml:space="preserve">Pacific Association of Supreme Audit Institutions (PASAI) - Donor funding </t>
  </si>
  <si>
    <t>Deputy Auditor-General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</si>
</sst>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dd/mm/yy;@"/>
    <numFmt numFmtId="167" formatCode="d/mm/yy;@"/>
    <numFmt numFmtId="168" formatCode="_-&quot;$&quot;* #,##0_-;\-&quot;$&quot;* #,##0_-;_-&quot;$&quot;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i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i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Two cent mi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wo cent mi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6600"/>
        <bgColor indexed="64"/>
      </patternFill>
    </fill>
    <fill>
      <patternFill patternType="solid">
        <fgColor rgb="FFF5F5F5"/>
        <bgColor rgb="FFF5F5F5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9" fillId="0" borderId="0">
      <alignment vertical="top"/>
    </xf>
    <xf numFmtId="0" fontId="16" fillId="0" borderId="0"/>
  </cellStyleXfs>
  <cellXfs count="223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0" borderId="0" xfId="0" applyFill="1" applyAlignment="1"/>
    <xf numFmtId="0" fontId="0" fillId="3" borderId="0" xfId="0" applyFill="1" applyBorder="1" applyAlignment="1"/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0" fillId="3" borderId="0" xfId="0" applyFill="1" applyAlignment="1"/>
    <xf numFmtId="0" fontId="5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horizontal="righ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right" vertical="top" wrapText="1"/>
    </xf>
    <xf numFmtId="0" fontId="7" fillId="2" borderId="9" xfId="0" applyFont="1" applyFill="1" applyBorder="1" applyAlignment="1">
      <alignment vertical="top" wrapText="1"/>
    </xf>
    <xf numFmtId="0" fontId="0" fillId="0" borderId="0" xfId="0" applyFont="1" applyFill="1" applyAlignment="1"/>
    <xf numFmtId="0" fontId="0" fillId="3" borderId="0" xfId="0" applyFont="1" applyFill="1" applyBorder="1" applyAlignment="1"/>
    <xf numFmtId="0" fontId="8" fillId="2" borderId="10" xfId="0" applyFont="1" applyFill="1" applyBorder="1" applyAlignment="1"/>
    <xf numFmtId="164" fontId="8" fillId="2" borderId="0" xfId="1" applyNumberFormat="1" applyFont="1" applyFill="1" applyBorder="1" applyAlignment="1"/>
    <xf numFmtId="0" fontId="8" fillId="2" borderId="11" xfId="0" applyFont="1" applyFill="1" applyBorder="1" applyAlignment="1"/>
    <xf numFmtId="0" fontId="0" fillId="0" borderId="0" xfId="3" applyNumberFormat="1" applyFont="1" applyFill="1" applyBorder="1" applyAlignment="1">
      <alignment vertical="top"/>
    </xf>
    <xf numFmtId="14" fontId="8" fillId="2" borderId="10" xfId="0" applyNumberFormat="1" applyFont="1" applyFill="1" applyBorder="1" applyAlignment="1">
      <alignment vertical="top"/>
    </xf>
    <xf numFmtId="0" fontId="10" fillId="2" borderId="11" xfId="0" applyFont="1" applyFill="1" applyBorder="1" applyAlignment="1"/>
    <xf numFmtId="14" fontId="11" fillId="2" borderId="10" xfId="0" applyNumberFormat="1" applyFont="1" applyFill="1" applyBorder="1" applyAlignment="1">
      <alignment vertical="top"/>
    </xf>
    <xf numFmtId="164" fontId="11" fillId="2" borderId="0" xfId="1" applyNumberFormat="1" applyFont="1" applyFill="1" applyBorder="1" applyAlignment="1"/>
    <xf numFmtId="0" fontId="12" fillId="2" borderId="11" xfId="0" applyFont="1" applyFill="1" applyBorder="1" applyAlignment="1"/>
    <xf numFmtId="0" fontId="13" fillId="0" borderId="0" xfId="0" applyFont="1" applyFill="1" applyAlignment="1"/>
    <xf numFmtId="0" fontId="13" fillId="3" borderId="0" xfId="0" applyFont="1" applyFill="1" applyBorder="1" applyAlignment="1"/>
    <xf numFmtId="14" fontId="8" fillId="2" borderId="10" xfId="0" applyNumberFormat="1" applyFont="1" applyFill="1" applyBorder="1" applyAlignment="1">
      <alignment vertical="top" wrapText="1"/>
    </xf>
    <xf numFmtId="164" fontId="5" fillId="2" borderId="0" xfId="1" applyNumberFormat="1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164" fontId="0" fillId="0" borderId="0" xfId="0" applyNumberFormat="1" applyFont="1" applyFill="1" applyAlignment="1"/>
    <xf numFmtId="0" fontId="5" fillId="4" borderId="1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right" vertical="top" wrapText="1"/>
    </xf>
    <xf numFmtId="0" fontId="6" fillId="4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166" fontId="0" fillId="0" borderId="4" xfId="0" applyNumberFormat="1" applyFont="1" applyFill="1" applyBorder="1" applyAlignment="1">
      <alignment horizontal="left"/>
    </xf>
    <xf numFmtId="164" fontId="0" fillId="5" borderId="5" xfId="1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/>
    <xf numFmtId="0" fontId="13" fillId="0" borderId="0" xfId="3" applyNumberFormat="1" applyFont="1" applyFill="1" applyBorder="1" applyAlignment="1">
      <alignment vertical="top"/>
    </xf>
    <xf numFmtId="166" fontId="0" fillId="3" borderId="10" xfId="0" applyNumberFormat="1" applyFont="1" applyFill="1" applyBorder="1" applyAlignment="1">
      <alignment horizontal="left"/>
    </xf>
    <xf numFmtId="4" fontId="0" fillId="3" borderId="0" xfId="0" applyNumberFormat="1" applyFont="1" applyFill="1" applyBorder="1" applyAlignment="1">
      <alignment horizontal="right"/>
    </xf>
    <xf numFmtId="4" fontId="0" fillId="3" borderId="11" xfId="0" applyNumberFormat="1" applyFont="1" applyFill="1" applyBorder="1" applyAlignment="1">
      <alignment horizontal="left"/>
    </xf>
    <xf numFmtId="0" fontId="6" fillId="0" borderId="7" xfId="0" applyFont="1" applyFill="1" applyBorder="1" applyAlignment="1">
      <alignment vertical="top" wrapText="1"/>
    </xf>
    <xf numFmtId="164" fontId="5" fillId="0" borderId="8" xfId="1" applyNumberFormat="1" applyFont="1" applyFill="1" applyBorder="1" applyAlignment="1">
      <alignment horizontal="right" vertical="top" wrapText="1"/>
    </xf>
    <xf numFmtId="0" fontId="14" fillId="0" borderId="9" xfId="3" applyNumberFormat="1" applyFont="1" applyBorder="1" applyAlignment="1">
      <alignment vertical="top" wrapText="1"/>
    </xf>
    <xf numFmtId="0" fontId="5" fillId="4" borderId="1" xfId="0" applyFont="1" applyFill="1" applyBorder="1" applyAlignment="1">
      <alignment wrapText="1"/>
    </xf>
    <xf numFmtId="0" fontId="5" fillId="4" borderId="2" xfId="0" applyFont="1" applyFill="1" applyBorder="1" applyAlignment="1">
      <alignment horizontal="right" wrapText="1"/>
    </xf>
    <xf numFmtId="0" fontId="6" fillId="4" borderId="3" xfId="0" applyFont="1" applyFill="1" applyBorder="1" applyAlignment="1">
      <alignment wrapText="1"/>
    </xf>
    <xf numFmtId="0" fontId="15" fillId="3" borderId="5" xfId="0" applyFont="1" applyFill="1" applyBorder="1" applyAlignment="1">
      <alignment horizontal="right" vertical="top" wrapText="1"/>
    </xf>
    <xf numFmtId="0" fontId="15" fillId="3" borderId="6" xfId="0" applyFont="1" applyFill="1" applyBorder="1" applyAlignment="1">
      <alignment horizontal="right" vertical="top" wrapText="1"/>
    </xf>
    <xf numFmtId="0" fontId="0" fillId="3" borderId="0" xfId="0" applyFont="1" applyFill="1" applyAlignment="1"/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top" wrapText="1"/>
    </xf>
    <xf numFmtId="0" fontId="0" fillId="0" borderId="0" xfId="0" applyFont="1" applyFill="1" applyBorder="1" applyAlignment="1"/>
    <xf numFmtId="167" fontId="1" fillId="3" borderId="10" xfId="0" applyNumberFormat="1" applyFont="1" applyFill="1" applyBorder="1" applyAlignment="1">
      <alignment horizontal="left"/>
    </xf>
    <xf numFmtId="3" fontId="1" fillId="3" borderId="0" xfId="0" applyNumberFormat="1" applyFont="1" applyFill="1" applyBorder="1" applyAlignment="1"/>
    <xf numFmtId="49" fontId="0" fillId="3" borderId="11" xfId="0" applyNumberFormat="1" applyFont="1" applyFill="1" applyBorder="1" applyAlignment="1"/>
    <xf numFmtId="4" fontId="1" fillId="3" borderId="0" xfId="0" applyNumberFormat="1" applyFont="1" applyFill="1" applyBorder="1" applyAlignment="1"/>
    <xf numFmtId="167" fontId="0" fillId="3" borderId="10" xfId="0" quotePrefix="1" applyNumberFormat="1" applyFont="1" applyFill="1" applyBorder="1" applyAlignment="1">
      <alignment horizontal="left"/>
    </xf>
    <xf numFmtId="49" fontId="16" fillId="3" borderId="11" xfId="0" applyNumberFormat="1" applyFont="1" applyFill="1" applyBorder="1" applyAlignment="1">
      <alignment horizontal="left"/>
    </xf>
    <xf numFmtId="167" fontId="1" fillId="5" borderId="10" xfId="0" applyNumberFormat="1" applyFont="1" applyFill="1" applyBorder="1" applyAlignment="1">
      <alignment horizontal="left"/>
    </xf>
    <xf numFmtId="3" fontId="1" fillId="5" borderId="0" xfId="0" applyNumberFormat="1" applyFont="1" applyFill="1" applyBorder="1" applyAlignment="1"/>
    <xf numFmtId="49" fontId="0" fillId="5" borderId="11" xfId="0" applyNumberFormat="1" applyFont="1" applyFill="1" applyBorder="1" applyAlignment="1"/>
    <xf numFmtId="4" fontId="1" fillId="5" borderId="0" xfId="0" applyNumberFormat="1" applyFont="1" applyFill="1" applyBorder="1" applyAlignment="1"/>
    <xf numFmtId="14" fontId="17" fillId="2" borderId="7" xfId="0" applyNumberFormat="1" applyFont="1" applyFill="1" applyBorder="1" applyAlignment="1">
      <alignment horizontal="left" wrapText="1"/>
    </xf>
    <xf numFmtId="164" fontId="18" fillId="2" borderId="8" xfId="1" applyNumberFormat="1" applyFont="1" applyFill="1" applyBorder="1" applyAlignment="1">
      <alignment horizontal="right" wrapText="1"/>
    </xf>
    <xf numFmtId="0" fontId="17" fillId="2" borderId="9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top" wrapText="1"/>
    </xf>
    <xf numFmtId="0" fontId="19" fillId="4" borderId="3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7" fontId="0" fillId="5" borderId="10" xfId="0" quotePrefix="1" applyNumberFormat="1" applyFont="1" applyFill="1" applyBorder="1" applyAlignment="1">
      <alignment horizontal="left"/>
    </xf>
    <xf numFmtId="49" fontId="0" fillId="5" borderId="0" xfId="0" applyNumberFormat="1" applyFont="1" applyFill="1" applyBorder="1" applyAlignment="1"/>
    <xf numFmtId="0" fontId="7" fillId="0" borderId="10" xfId="0" applyFont="1" applyFill="1" applyBorder="1" applyAlignment="1">
      <alignment vertical="top" wrapText="1"/>
    </xf>
    <xf numFmtId="49" fontId="0" fillId="3" borderId="0" xfId="0" applyNumberFormat="1" applyFont="1" applyFill="1" applyBorder="1" applyAlignment="1"/>
    <xf numFmtId="0" fontId="13" fillId="0" borderId="10" xfId="0" applyFont="1" applyFill="1" applyBorder="1" applyAlignment="1"/>
    <xf numFmtId="164" fontId="13" fillId="3" borderId="0" xfId="0" applyNumberFormat="1" applyFont="1" applyFill="1" applyBorder="1" applyAlignment="1"/>
    <xf numFmtId="166" fontId="16" fillId="2" borderId="7" xfId="0" applyNumberFormat="1" applyFont="1" applyFill="1" applyBorder="1" applyAlignment="1">
      <alignment horizontal="left"/>
    </xf>
    <xf numFmtId="164" fontId="20" fillId="2" borderId="8" xfId="1" applyNumberFormat="1" applyFont="1" applyFill="1" applyBorder="1" applyAlignment="1"/>
    <xf numFmtId="0" fontId="16" fillId="2" borderId="8" xfId="0" applyFont="1" applyFill="1" applyBorder="1" applyAlignment="1"/>
    <xf numFmtId="0" fontId="16" fillId="0" borderId="10" xfId="3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justify" vertical="top" wrapText="1"/>
    </xf>
    <xf numFmtId="0" fontId="21" fillId="4" borderId="3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0" fontId="21" fillId="3" borderId="0" xfId="0" applyFont="1" applyFill="1" applyBorder="1" applyAlignment="1"/>
    <xf numFmtId="0" fontId="6" fillId="3" borderId="0" xfId="0" applyFont="1" applyFill="1" applyBorder="1" applyAlignment="1">
      <alignment horizontal="justify" vertical="top" wrapText="1"/>
    </xf>
    <xf numFmtId="0" fontId="5" fillId="3" borderId="0" xfId="0" applyFont="1" applyFill="1" applyBorder="1" applyAlignment="1">
      <alignment horizontal="right" vertical="top" wrapText="1"/>
    </xf>
    <xf numFmtId="0" fontId="21" fillId="3" borderId="0" xfId="0" applyFont="1" applyFill="1" applyBorder="1" applyAlignment="1">
      <alignment vertical="top"/>
    </xf>
    <xf numFmtId="0" fontId="21" fillId="3" borderId="0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0" fillId="4" borderId="0" xfId="0" applyFill="1" applyBorder="1" applyAlignment="1"/>
    <xf numFmtId="0" fontId="6" fillId="6" borderId="7" xfId="0" applyFont="1" applyFill="1" applyBorder="1" applyAlignment="1">
      <alignment vertical="top" wrapText="1"/>
    </xf>
    <xf numFmtId="0" fontId="0" fillId="6" borderId="8" xfId="0" applyFont="1" applyFill="1" applyBorder="1" applyAlignment="1">
      <alignment vertical="top" wrapText="1"/>
    </xf>
    <xf numFmtId="0" fontId="0" fillId="6" borderId="9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left" vertical="top"/>
    </xf>
    <xf numFmtId="0" fontId="6" fillId="6" borderId="10" xfId="0" applyFont="1" applyFill="1" applyBorder="1" applyAlignment="1">
      <alignment vertical="top" wrapText="1"/>
    </xf>
    <xf numFmtId="0" fontId="0" fillId="6" borderId="0" xfId="0" applyFont="1" applyFill="1" applyBorder="1" applyAlignment="1">
      <alignment vertical="top" wrapText="1"/>
    </xf>
    <xf numFmtId="0" fontId="0" fillId="6" borderId="1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14" fontId="22" fillId="2" borderId="10" xfId="0" quotePrefix="1" applyNumberFormat="1" applyFont="1" applyFill="1" applyBorder="1" applyAlignment="1">
      <alignment wrapText="1"/>
    </xf>
    <xf numFmtId="0" fontId="22" fillId="2" borderId="0" xfId="0" applyFont="1" applyFill="1" applyBorder="1" applyAlignment="1">
      <alignment wrapText="1"/>
    </xf>
    <xf numFmtId="6" fontId="22" fillId="2" borderId="11" xfId="0" applyNumberFormat="1" applyFont="1" applyFill="1" applyBorder="1" applyAlignment="1">
      <alignment horizontal="left" wrapText="1"/>
    </xf>
    <xf numFmtId="14" fontId="22" fillId="2" borderId="7" xfId="0" quotePrefix="1" applyNumberFormat="1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vertical="top" wrapText="1"/>
    </xf>
    <xf numFmtId="168" fontId="22" fillId="2" borderId="9" xfId="2" applyNumberFormat="1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167" fontId="22" fillId="2" borderId="7" xfId="0" applyNumberFormat="1" applyFont="1" applyFill="1" applyBorder="1" applyAlignment="1">
      <alignment horizontal="left" wrapText="1"/>
    </xf>
    <xf numFmtId="0" fontId="22" fillId="2" borderId="8" xfId="0" applyFont="1" applyFill="1" applyBorder="1" applyAlignment="1"/>
    <xf numFmtId="44" fontId="22" fillId="2" borderId="9" xfId="2" applyNumberFormat="1" applyFont="1" applyFill="1" applyBorder="1" applyAlignment="1">
      <alignment horizontal="left" wrapText="1"/>
    </xf>
    <xf numFmtId="167" fontId="22" fillId="2" borderId="0" xfId="0" applyNumberFormat="1" applyFont="1" applyFill="1" applyBorder="1" applyAlignment="1">
      <alignment horizontal="left" wrapText="1"/>
    </xf>
    <xf numFmtId="168" fontId="5" fillId="3" borderId="0" xfId="2" applyNumberFormat="1" applyFont="1" applyFill="1" applyBorder="1" applyAlignment="1">
      <alignment horizontal="right" wrapText="1"/>
    </xf>
    <xf numFmtId="0" fontId="18" fillId="3" borderId="0" xfId="0" applyFont="1" applyFill="1" applyBorder="1" applyAlignment="1"/>
    <xf numFmtId="44" fontId="22" fillId="2" borderId="0" xfId="2" applyNumberFormat="1" applyFont="1" applyFill="1" applyBorder="1" applyAlignment="1">
      <alignment horizontal="left" wrapText="1"/>
    </xf>
    <xf numFmtId="0" fontId="22" fillId="2" borderId="0" xfId="0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0" fillId="4" borderId="0" xfId="0" applyFill="1" applyAlignment="1"/>
    <xf numFmtId="167" fontId="18" fillId="3" borderId="4" xfId="0" applyNumberFormat="1" applyFont="1" applyFill="1" applyBorder="1" applyAlignment="1">
      <alignment horizontal="left"/>
    </xf>
    <xf numFmtId="167" fontId="18" fillId="3" borderId="5" xfId="0" applyNumberFormat="1" applyFont="1" applyFill="1" applyBorder="1" applyAlignment="1">
      <alignment horizontal="left"/>
    </xf>
    <xf numFmtId="167" fontId="18" fillId="3" borderId="6" xfId="0" applyNumberFormat="1" applyFont="1" applyFill="1" applyBorder="1" applyAlignment="1">
      <alignment horizontal="left"/>
    </xf>
    <xf numFmtId="167" fontId="23" fillId="3" borderId="0" xfId="0" applyNumberFormat="1" applyFont="1" applyFill="1" applyBorder="1" applyAlignment="1">
      <alignment wrapText="1"/>
    </xf>
    <xf numFmtId="0" fontId="7" fillId="2" borderId="7" xfId="0" applyFont="1" applyFill="1" applyBorder="1" applyAlignment="1">
      <alignment horizontal="left" vertical="center" wrapText="1"/>
    </xf>
    <xf numFmtId="14" fontId="8" fillId="2" borderId="4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right" vertical="top" wrapText="1"/>
    </xf>
    <xf numFmtId="0" fontId="24" fillId="7" borderId="6" xfId="0" applyNumberFormat="1" applyFont="1" applyFill="1" applyBorder="1" applyAlignment="1">
      <alignment vertical="top" readingOrder="1"/>
    </xf>
    <xf numFmtId="14" fontId="0" fillId="3" borderId="10" xfId="0" applyNumberFormat="1" applyFont="1" applyFill="1" applyBorder="1" applyAlignment="1">
      <alignment horizontal="left"/>
    </xf>
    <xf numFmtId="14" fontId="0" fillId="5" borderId="7" xfId="0" applyNumberFormat="1" applyFont="1" applyFill="1" applyBorder="1" applyAlignment="1">
      <alignment horizontal="left"/>
    </xf>
    <xf numFmtId="3" fontId="1" fillId="5" borderId="8" xfId="0" applyNumberFormat="1" applyFont="1" applyFill="1" applyBorder="1" applyAlignment="1"/>
    <xf numFmtId="49" fontId="0" fillId="5" borderId="9" xfId="0" applyNumberFormat="1" applyFont="1" applyFill="1" applyBorder="1" applyAlignment="1"/>
    <xf numFmtId="167" fontId="0" fillId="5" borderId="0" xfId="0" quotePrefix="1" applyNumberFormat="1" applyFont="1" applyFill="1" applyBorder="1" applyAlignment="1">
      <alignment horizontal="left"/>
    </xf>
    <xf numFmtId="168" fontId="18" fillId="5" borderId="0" xfId="4" applyNumberFormat="1" applyFont="1" applyFill="1" applyBorder="1"/>
    <xf numFmtId="0" fontId="5" fillId="2" borderId="0" xfId="0" applyFont="1" applyFill="1" applyBorder="1" applyAlignment="1">
      <alignment wrapText="1"/>
    </xf>
    <xf numFmtId="0" fontId="0" fillId="0" borderId="0" xfId="0" applyFill="1" applyBorder="1" applyAlignment="1"/>
    <xf numFmtId="44" fontId="13" fillId="3" borderId="0" xfId="0" applyNumberFormat="1" applyFont="1" applyFill="1" applyBorder="1" applyAlignment="1"/>
    <xf numFmtId="0" fontId="13" fillId="8" borderId="0" xfId="0" applyFont="1" applyFill="1" applyBorder="1" applyAlignment="1"/>
    <xf numFmtId="164" fontId="13" fillId="8" borderId="0" xfId="1" applyNumberFormat="1" applyFont="1" applyFill="1" applyAlignment="1"/>
    <xf numFmtId="0" fontId="13" fillId="8" borderId="0" xfId="0" applyFont="1" applyFill="1" applyAlignment="1"/>
    <xf numFmtId="0" fontId="13" fillId="3" borderId="0" xfId="0" applyFont="1" applyFill="1" applyAlignment="1"/>
    <xf numFmtId="0" fontId="13" fillId="8" borderId="0" xfId="0" applyFont="1" applyFill="1" applyBorder="1" applyAlignment="1">
      <alignment wrapText="1"/>
    </xf>
    <xf numFmtId="164" fontId="11" fillId="8" borderId="0" xfId="1" applyNumberFormat="1" applyFont="1" applyFill="1" applyBorder="1" applyAlignment="1">
      <alignment horizontal="right" wrapText="1"/>
    </xf>
    <xf numFmtId="164" fontId="25" fillId="8" borderId="0" xfId="1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0" fontId="21" fillId="2" borderId="0" xfId="0" applyFont="1" applyFill="1" applyBorder="1" applyAlignment="1">
      <alignment wrapText="1"/>
    </xf>
    <xf numFmtId="0" fontId="0" fillId="2" borderId="0" xfId="0" applyFont="1" applyFill="1" applyAlignment="1"/>
    <xf numFmtId="0" fontId="0" fillId="2" borderId="0" xfId="0" applyFont="1" applyFill="1" applyBorder="1" applyAlignment="1"/>
    <xf numFmtId="0" fontId="0" fillId="2" borderId="0" xfId="0" applyFill="1" applyAlignment="1">
      <alignment horizontal="right"/>
    </xf>
    <xf numFmtId="0" fontId="0" fillId="2" borderId="0" xfId="0" applyFill="1" applyAlignment="1"/>
    <xf numFmtId="167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ont="1" applyAlignment="1"/>
    <xf numFmtId="166" fontId="0" fillId="3" borderId="0" xfId="0" applyNumberFormat="1" applyFill="1" applyBorder="1" applyAlignment="1">
      <alignment horizontal="left"/>
    </xf>
    <xf numFmtId="0" fontId="26" fillId="3" borderId="0" xfId="0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168" fontId="8" fillId="2" borderId="0" xfId="2" applyNumberFormat="1" applyFont="1" applyFill="1" applyBorder="1" applyAlignment="1"/>
    <xf numFmtId="168" fontId="11" fillId="2" borderId="0" xfId="2" applyNumberFormat="1" applyFont="1" applyFill="1" applyBorder="1" applyAlignment="1"/>
    <xf numFmtId="168" fontId="5" fillId="2" borderId="0" xfId="2" applyNumberFormat="1" applyFont="1" applyFill="1" applyBorder="1" applyAlignment="1">
      <alignment wrapText="1"/>
    </xf>
    <xf numFmtId="0" fontId="6" fillId="3" borderId="1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horizontal="left"/>
    </xf>
    <xf numFmtId="164" fontId="0" fillId="5" borderId="0" xfId="1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/>
    <xf numFmtId="4" fontId="2" fillId="5" borderId="0" xfId="0" applyNumberFormat="1" applyFont="1" applyFill="1" applyBorder="1" applyAlignment="1">
      <alignment horizontal="right"/>
    </xf>
    <xf numFmtId="168" fontId="27" fillId="5" borderId="8" xfId="2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wrapText="1"/>
    </xf>
    <xf numFmtId="167" fontId="0" fillId="5" borderId="10" xfId="0" applyNumberFormat="1" applyFont="1" applyFill="1" applyBorder="1" applyAlignment="1">
      <alignment horizontal="left"/>
    </xf>
    <xf numFmtId="168" fontId="3" fillId="2" borderId="8" xfId="2" applyNumberFormat="1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center" vertical="top" wrapText="1"/>
    </xf>
    <xf numFmtId="168" fontId="27" fillId="2" borderId="8" xfId="2" applyNumberFormat="1" applyFont="1" applyFill="1" applyBorder="1" applyAlignment="1"/>
    <xf numFmtId="0" fontId="16" fillId="2" borderId="9" xfId="0" applyFont="1" applyFill="1" applyBorder="1" applyAlignment="1"/>
    <xf numFmtId="0" fontId="16" fillId="0" borderId="0" xfId="3" applyNumberFormat="1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justify" vertical="top" wrapText="1"/>
    </xf>
    <xf numFmtId="0" fontId="6" fillId="6" borderId="1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vertical="top"/>
    </xf>
    <xf numFmtId="0" fontId="10" fillId="2" borderId="2" xfId="0" applyFont="1" applyFill="1" applyBorder="1" applyAlignment="1">
      <alignment horizontal="justify" vertical="top"/>
    </xf>
    <xf numFmtId="0" fontId="10" fillId="2" borderId="3" xfId="0" applyFont="1" applyFill="1" applyBorder="1" applyAlignment="1">
      <alignment horizontal="justify" vertical="top"/>
    </xf>
    <xf numFmtId="0" fontId="7" fillId="2" borderId="4" xfId="0" applyFont="1" applyFill="1" applyBorder="1" applyAlignment="1">
      <alignment horizontal="left" vertical="top" wrapText="1"/>
    </xf>
    <xf numFmtId="44" fontId="22" fillId="2" borderId="9" xfId="2" applyFont="1" applyFill="1" applyBorder="1" applyAlignment="1">
      <alignment horizontal="left" vertical="top" wrapText="1"/>
    </xf>
    <xf numFmtId="1" fontId="22" fillId="2" borderId="8" xfId="0" applyNumberFormat="1" applyFont="1" applyFill="1" applyBorder="1" applyAlignment="1"/>
    <xf numFmtId="44" fontId="22" fillId="2" borderId="9" xfId="2" applyFont="1" applyFill="1" applyBorder="1" applyAlignment="1">
      <alignment horizontal="left" wrapText="1"/>
    </xf>
    <xf numFmtId="0" fontId="0" fillId="0" borderId="0" xfId="0" applyFont="1" applyBorder="1" applyAlignment="1"/>
    <xf numFmtId="164" fontId="5" fillId="2" borderId="0" xfId="1" applyNumberFormat="1" applyFont="1" applyFill="1" applyBorder="1" applyAlignment="1">
      <alignment horizontal="right" wrapText="1"/>
    </xf>
    <xf numFmtId="164" fontId="0" fillId="8" borderId="0" xfId="1" applyNumberFormat="1" applyFont="1" applyFill="1" applyBorder="1" applyAlignment="1">
      <alignment horizontal="right"/>
    </xf>
    <xf numFmtId="0" fontId="0" fillId="8" borderId="0" xfId="0" applyFont="1" applyFill="1" applyBorder="1" applyAlignment="1"/>
    <xf numFmtId="0" fontId="0" fillId="8" borderId="0" xfId="0" applyFont="1" applyFill="1" applyBorder="1" applyAlignment="1">
      <alignment wrapText="1"/>
    </xf>
    <xf numFmtId="164" fontId="8" fillId="8" borderId="0" xfId="1" applyNumberFormat="1" applyFont="1" applyFill="1" applyBorder="1" applyAlignment="1">
      <alignment horizontal="right" wrapText="1"/>
    </xf>
    <xf numFmtId="164" fontId="5" fillId="8" borderId="0" xfId="1" applyNumberFormat="1" applyFont="1" applyFill="1" applyBorder="1" applyAlignment="1">
      <alignment horizontal="right" wrapText="1"/>
    </xf>
    <xf numFmtId="0" fontId="21" fillId="8" borderId="0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top" wrapText="1"/>
    </xf>
    <xf numFmtId="167" fontId="18" fillId="3" borderId="4" xfId="0" applyNumberFormat="1" applyFont="1" applyFill="1" applyBorder="1" applyAlignment="1"/>
    <xf numFmtId="167" fontId="23" fillId="3" borderId="5" xfId="0" applyNumberFormat="1" applyFont="1" applyFill="1" applyBorder="1" applyAlignment="1">
      <alignment wrapText="1"/>
    </xf>
    <xf numFmtId="167" fontId="23" fillId="3" borderId="6" xfId="0" applyNumberFormat="1" applyFont="1" applyFill="1" applyBorder="1" applyAlignment="1">
      <alignment wrapText="1"/>
    </xf>
    <xf numFmtId="14" fontId="0" fillId="5" borderId="4" xfId="0" quotePrefix="1" applyNumberFormat="1" applyFont="1" applyFill="1" applyBorder="1" applyAlignment="1">
      <alignment horizontal="left"/>
    </xf>
    <xf numFmtId="49" fontId="16" fillId="5" borderId="6" xfId="4" applyNumberFormat="1" applyFont="1" applyFill="1" applyBorder="1"/>
    <xf numFmtId="44" fontId="0" fillId="5" borderId="0" xfId="2" applyFont="1" applyFill="1" applyBorder="1" applyAlignment="1"/>
    <xf numFmtId="49" fontId="0" fillId="5" borderId="11" xfId="4" applyNumberFormat="1" applyFont="1" applyFill="1" applyBorder="1"/>
    <xf numFmtId="167" fontId="0" fillId="5" borderId="7" xfId="0" quotePrefix="1" applyNumberFormat="1" applyFont="1" applyFill="1" applyBorder="1" applyAlignment="1">
      <alignment horizontal="left"/>
    </xf>
    <xf numFmtId="168" fontId="0" fillId="5" borderId="8" xfId="4" applyNumberFormat="1" applyFont="1" applyFill="1" applyBorder="1"/>
  </cellXfs>
  <cellStyles count="5">
    <cellStyle name="Audit NZ" xfId="3"/>
    <cellStyle name="Comma" xfId="1" builtinId="3"/>
    <cellStyle name="Currency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abSelected="1" workbookViewId="0">
      <selection activeCell="A12" sqref="A12:C12"/>
    </sheetView>
  </sheetViews>
  <sheetFormatPr defaultColWidth="9" defaultRowHeight="14.3"/>
  <cols>
    <col min="1" max="1" width="50.25" style="170" customWidth="1"/>
    <col min="2" max="2" width="26.875" style="170" customWidth="1"/>
    <col min="3" max="3" width="83.25" style="170" bestFit="1" customWidth="1"/>
    <col min="4" max="4" width="19.125" style="170" customWidth="1"/>
    <col min="5" max="34" width="9.125" style="5" customWidth="1"/>
    <col min="35" max="16384" width="9" style="5"/>
  </cols>
  <sheetData>
    <row r="1" spans="1:4" ht="20.05" customHeight="1">
      <c r="A1" s="1" t="s">
        <v>0</v>
      </c>
      <c r="B1" s="2"/>
      <c r="C1" s="3"/>
      <c r="D1" s="4"/>
    </row>
    <row r="2" spans="1:4" ht="20.05" customHeight="1">
      <c r="A2" s="6" t="s">
        <v>1</v>
      </c>
      <c r="B2" s="7" t="s">
        <v>2</v>
      </c>
      <c r="C2" s="8"/>
      <c r="D2" s="9"/>
    </row>
    <row r="3" spans="1:4" ht="16.3">
      <c r="A3" s="10" t="s">
        <v>3</v>
      </c>
      <c r="B3" s="11" t="s">
        <v>4</v>
      </c>
      <c r="C3" s="12"/>
      <c r="D3" s="9"/>
    </row>
    <row r="4" spans="1:4" s="17" customFormat="1">
      <c r="A4" s="13" t="s">
        <v>5</v>
      </c>
      <c r="B4" s="14" t="s">
        <v>6</v>
      </c>
      <c r="C4" s="15" t="s">
        <v>7</v>
      </c>
      <c r="D4" s="16"/>
    </row>
    <row r="5" spans="1:4" s="17" customFormat="1">
      <c r="A5" s="18" t="s">
        <v>8</v>
      </c>
      <c r="B5" s="19">
        <v>2196.87</v>
      </c>
      <c r="C5" s="20" t="s">
        <v>9</v>
      </c>
      <c r="D5" s="21"/>
    </row>
    <row r="6" spans="1:4" s="17" customFormat="1">
      <c r="A6" s="18" t="s">
        <v>8</v>
      </c>
      <c r="B6" s="19">
        <v>310.43</v>
      </c>
      <c r="C6" s="20" t="s">
        <v>10</v>
      </c>
      <c r="D6" s="16"/>
    </row>
    <row r="7" spans="1:4" s="17" customFormat="1">
      <c r="A7" s="18" t="s">
        <v>8</v>
      </c>
      <c r="B7" s="19">
        <v>413.27</v>
      </c>
      <c r="C7" s="20" t="s">
        <v>11</v>
      </c>
      <c r="D7" s="16"/>
    </row>
    <row r="8" spans="1:4" s="17" customFormat="1">
      <c r="A8" s="22"/>
      <c r="B8" s="19"/>
      <c r="C8" s="23" t="s">
        <v>12</v>
      </c>
      <c r="D8" s="16"/>
    </row>
    <row r="9" spans="1:4" s="28" customFormat="1" ht="8.15" customHeight="1">
      <c r="A9" s="24"/>
      <c r="B9" s="25"/>
      <c r="C9" s="26"/>
      <c r="D9" s="27"/>
    </row>
    <row r="10" spans="1:4" s="17" customFormat="1" ht="16.3">
      <c r="A10" s="29"/>
      <c r="B10" s="30">
        <f>SUM(B5:B9)</f>
        <v>2920.5699999999997</v>
      </c>
      <c r="C10" s="31"/>
      <c r="D10" s="32"/>
    </row>
    <row r="11" spans="1:4" ht="16.3">
      <c r="A11" s="33" t="s">
        <v>13</v>
      </c>
      <c r="B11" s="34" t="s">
        <v>6</v>
      </c>
      <c r="C11" s="35"/>
      <c r="D11" s="4" t="s">
        <v>4</v>
      </c>
    </row>
    <row r="12" spans="1:4" ht="20.05" customHeight="1">
      <c r="A12" s="1" t="s">
        <v>0</v>
      </c>
      <c r="B12" s="2"/>
      <c r="C12" s="3"/>
      <c r="D12" s="4"/>
    </row>
    <row r="13" spans="1:4" ht="20.05" customHeight="1">
      <c r="A13" s="36" t="s">
        <v>1</v>
      </c>
      <c r="B13" s="37" t="s">
        <v>2</v>
      </c>
      <c r="C13" s="38"/>
      <c r="D13" s="9"/>
    </row>
    <row r="14" spans="1:4" ht="16.3">
      <c r="A14" s="10" t="s">
        <v>14</v>
      </c>
      <c r="B14" s="39"/>
      <c r="C14" s="40"/>
      <c r="D14" s="9"/>
    </row>
    <row r="15" spans="1:4" s="17" customFormat="1">
      <c r="A15" s="41" t="s">
        <v>5</v>
      </c>
      <c r="B15" s="14" t="s">
        <v>6</v>
      </c>
      <c r="C15" s="15" t="s">
        <v>7</v>
      </c>
      <c r="D15" s="16"/>
    </row>
    <row r="16" spans="1:4" s="28" customFormat="1">
      <c r="A16" s="42" t="s">
        <v>4</v>
      </c>
      <c r="B16" s="43">
        <v>0</v>
      </c>
      <c r="C16" s="44"/>
      <c r="D16" s="45"/>
    </row>
    <row r="17" spans="1:4" s="28" customFormat="1" ht="14.95" customHeight="1">
      <c r="A17" s="46"/>
      <c r="B17" s="47"/>
      <c r="C17" s="48"/>
      <c r="D17" s="27"/>
    </row>
    <row r="18" spans="1:4" ht="16.3">
      <c r="A18" s="49"/>
      <c r="B18" s="50">
        <f>SUM(B16:B17)</f>
        <v>0</v>
      </c>
      <c r="C18" s="51" t="s">
        <v>4</v>
      </c>
      <c r="D18" s="4"/>
    </row>
    <row r="19" spans="1:4" ht="18" customHeight="1">
      <c r="A19" s="52" t="s">
        <v>15</v>
      </c>
      <c r="B19" s="53" t="s">
        <v>6</v>
      </c>
      <c r="C19" s="54"/>
      <c r="D19" s="27"/>
    </row>
    <row r="20" spans="1:4" ht="20.05" customHeight="1">
      <c r="A20" s="1" t="s">
        <v>0</v>
      </c>
      <c r="B20" s="2"/>
      <c r="C20" s="3"/>
      <c r="D20" s="4"/>
    </row>
    <row r="21" spans="1:4" ht="20.05" customHeight="1">
      <c r="A21" s="36" t="s">
        <v>1</v>
      </c>
      <c r="B21" s="37" t="s">
        <v>2</v>
      </c>
      <c r="C21" s="38"/>
      <c r="D21" s="4"/>
    </row>
    <row r="22" spans="1:4" s="17" customFormat="1" ht="16.3">
      <c r="A22" s="10" t="s">
        <v>16</v>
      </c>
      <c r="B22" s="55" t="s">
        <v>4</v>
      </c>
      <c r="C22" s="56"/>
      <c r="D22" s="57"/>
    </row>
    <row r="23" spans="1:4" s="17" customFormat="1">
      <c r="A23" s="58" t="s">
        <v>5</v>
      </c>
      <c r="B23" s="59" t="s">
        <v>6</v>
      </c>
      <c r="C23" s="60" t="s">
        <v>7</v>
      </c>
      <c r="D23" s="61"/>
    </row>
    <row r="24" spans="1:4" s="17" customFormat="1">
      <c r="A24" s="62">
        <v>44035</v>
      </c>
      <c r="B24" s="63">
        <f>150.5+247.5</f>
        <v>398</v>
      </c>
      <c r="C24" s="64" t="s">
        <v>17</v>
      </c>
      <c r="D24" s="65"/>
    </row>
    <row r="25" spans="1:4" s="17" customFormat="1">
      <c r="A25" s="66" t="s">
        <v>18</v>
      </c>
      <c r="B25" s="63">
        <v>516.92999999999995</v>
      </c>
      <c r="C25" s="67" t="s">
        <v>19</v>
      </c>
      <c r="D25" s="65"/>
    </row>
    <row r="26" spans="1:4" s="17" customFormat="1">
      <c r="A26" s="68">
        <v>44160</v>
      </c>
      <c r="B26" s="69">
        <f>190.17+242</f>
        <v>432.16999999999996</v>
      </c>
      <c r="C26" s="70" t="s">
        <v>20</v>
      </c>
      <c r="D26" s="71"/>
    </row>
    <row r="27" spans="1:4" s="17" customFormat="1">
      <c r="A27" s="62">
        <v>44182</v>
      </c>
      <c r="B27" s="63">
        <v>219.8</v>
      </c>
      <c r="C27" s="64" t="s">
        <v>21</v>
      </c>
      <c r="D27" s="65"/>
    </row>
    <row r="28" spans="1:4" s="28" customFormat="1" ht="8.15" customHeight="1">
      <c r="A28" s="24"/>
      <c r="B28" s="25"/>
      <c r="C28" s="26"/>
      <c r="D28" s="27"/>
    </row>
    <row r="29" spans="1:4" s="17" customFormat="1" ht="16.3">
      <c r="A29" s="72"/>
      <c r="B29" s="73">
        <f>SUM(B24:B28)</f>
        <v>1566.8999999999999</v>
      </c>
      <c r="C29" s="74"/>
      <c r="D29" s="4"/>
    </row>
    <row r="30" spans="1:4" ht="16.3">
      <c r="A30" s="75" t="s">
        <v>22</v>
      </c>
      <c r="B30" s="34" t="s">
        <v>6</v>
      </c>
      <c r="C30" s="76"/>
      <c r="D30" s="4"/>
    </row>
    <row r="31" spans="1:4" ht="19.05">
      <c r="A31" s="1" t="s">
        <v>0</v>
      </c>
      <c r="B31" s="2"/>
      <c r="C31" s="3"/>
      <c r="D31" s="77"/>
    </row>
    <row r="32" spans="1:4" ht="15.8" customHeight="1">
      <c r="A32" s="36" t="s">
        <v>1</v>
      </c>
      <c r="B32" s="37" t="s">
        <v>2</v>
      </c>
      <c r="C32" s="38"/>
      <c r="D32" s="78"/>
    </row>
    <row r="33" spans="1:7" s="17" customFormat="1" ht="15.8" customHeight="1">
      <c r="A33" s="79" t="s">
        <v>23</v>
      </c>
      <c r="B33" s="11" t="s">
        <v>4</v>
      </c>
      <c r="C33" s="80"/>
      <c r="D33" s="81"/>
    </row>
    <row r="34" spans="1:7" s="17" customFormat="1">
      <c r="A34" s="13" t="s">
        <v>5</v>
      </c>
      <c r="B34" s="14" t="s">
        <v>6</v>
      </c>
      <c r="C34" s="15" t="s">
        <v>7</v>
      </c>
      <c r="D34" s="82"/>
    </row>
    <row r="35" spans="1:7" s="17" customFormat="1">
      <c r="A35" s="83" t="s">
        <v>18</v>
      </c>
      <c r="B35" s="69">
        <f>100+50</f>
        <v>150</v>
      </c>
      <c r="C35" s="84" t="s">
        <v>24</v>
      </c>
      <c r="D35" s="85"/>
    </row>
    <row r="36" spans="1:7" s="28" customFormat="1">
      <c r="A36" s="24"/>
      <c r="B36" s="25"/>
      <c r="C36" s="86"/>
      <c r="D36" s="87"/>
      <c r="G36" s="88"/>
    </row>
    <row r="37" spans="1:7" s="17" customFormat="1" ht="16.3">
      <c r="A37" s="89"/>
      <c r="B37" s="90">
        <f>SUM(B35:B36)</f>
        <v>150</v>
      </c>
      <c r="C37" s="91"/>
      <c r="D37" s="92"/>
    </row>
    <row r="38" spans="1:7" s="96" customFormat="1" ht="16.3">
      <c r="A38" s="93" t="s">
        <v>25</v>
      </c>
      <c r="B38" s="34" t="s">
        <v>6</v>
      </c>
      <c r="C38" s="94"/>
      <c r="D38" s="95"/>
    </row>
    <row r="39" spans="1:7" s="96" customFormat="1" ht="16.3">
      <c r="A39" s="97"/>
      <c r="B39" s="98"/>
      <c r="C39" s="99"/>
      <c r="D39" s="100"/>
    </row>
    <row r="40" spans="1:7" ht="19.05">
      <c r="A40" s="1" t="s">
        <v>0</v>
      </c>
      <c r="B40" s="2"/>
      <c r="C40" s="2"/>
      <c r="D40" s="3"/>
    </row>
    <row r="41" spans="1:7" s="103" customFormat="1" ht="15.8" customHeight="1">
      <c r="A41" s="6" t="s">
        <v>1</v>
      </c>
      <c r="B41" s="101" t="s">
        <v>2</v>
      </c>
      <c r="C41" s="101"/>
      <c r="D41" s="102"/>
    </row>
    <row r="42" spans="1:7" s="17" customFormat="1" ht="16" customHeight="1">
      <c r="A42" s="104" t="s">
        <v>26</v>
      </c>
      <c r="B42" s="105"/>
      <c r="C42" s="105"/>
      <c r="D42" s="106"/>
    </row>
    <row r="43" spans="1:7" s="17" customFormat="1">
      <c r="A43" s="107" t="s">
        <v>27</v>
      </c>
      <c r="B43" s="108"/>
      <c r="C43" s="108"/>
      <c r="D43" s="109"/>
    </row>
    <row r="44" spans="1:7" s="17" customFormat="1" ht="16" customHeight="1">
      <c r="A44" s="110" t="s">
        <v>28</v>
      </c>
      <c r="B44" s="111"/>
      <c r="C44" s="111"/>
      <c r="D44" s="112"/>
    </row>
    <row r="45" spans="1:7" s="17" customFormat="1" ht="28.55">
      <c r="A45" s="113" t="s">
        <v>5</v>
      </c>
      <c r="B45" s="114" t="s">
        <v>29</v>
      </c>
      <c r="C45" s="114" t="s">
        <v>30</v>
      </c>
      <c r="D45" s="60" t="s">
        <v>31</v>
      </c>
    </row>
    <row r="46" spans="1:7">
      <c r="A46" s="115"/>
      <c r="B46" s="116"/>
      <c r="C46" s="116"/>
      <c r="D46" s="117"/>
    </row>
    <row r="47" spans="1:7">
      <c r="A47" s="118"/>
      <c r="B47" s="119"/>
      <c r="C47" s="119"/>
      <c r="D47" s="120">
        <v>0</v>
      </c>
    </row>
    <row r="48" spans="1:7" s="96" customFormat="1" ht="16.3">
      <c r="A48" s="104" t="s">
        <v>32</v>
      </c>
      <c r="B48" s="105"/>
      <c r="C48" s="105"/>
      <c r="D48" s="106"/>
    </row>
    <row r="49" spans="1:6" s="17" customFormat="1" ht="28.55">
      <c r="A49" s="121" t="s">
        <v>5</v>
      </c>
      <c r="B49" s="122" t="s">
        <v>29</v>
      </c>
      <c r="C49" s="122" t="s">
        <v>33</v>
      </c>
      <c r="D49" s="123" t="s">
        <v>34</v>
      </c>
    </row>
    <row r="50" spans="1:6" s="17" customFormat="1">
      <c r="A50" s="124"/>
      <c r="B50" s="125"/>
      <c r="C50" s="125"/>
      <c r="D50" s="126"/>
    </row>
    <row r="51" spans="1:6">
      <c r="A51" s="127" t="s">
        <v>4</v>
      </c>
      <c r="B51" s="128" t="s">
        <v>4</v>
      </c>
      <c r="C51" s="128" t="s">
        <v>4</v>
      </c>
      <c r="D51" s="129">
        <v>0</v>
      </c>
    </row>
    <row r="52" spans="1:6" ht="16.3">
      <c r="A52" s="130"/>
      <c r="B52" s="131">
        <f>B10+B18+B29+B37</f>
        <v>4637.4699999999993</v>
      </c>
      <c r="C52" s="132" t="s">
        <v>35</v>
      </c>
      <c r="D52" s="133"/>
    </row>
    <row r="53" spans="1:6">
      <c r="A53" s="130"/>
      <c r="B53" s="134"/>
      <c r="C53" s="134"/>
      <c r="D53" s="133"/>
    </row>
    <row r="54" spans="1:6" ht="19.05">
      <c r="A54" s="1" t="s">
        <v>0</v>
      </c>
      <c r="B54" s="2"/>
      <c r="C54" s="3"/>
      <c r="D54" s="4"/>
    </row>
    <row r="55" spans="1:6" s="103" customFormat="1" ht="15.8" customHeight="1">
      <c r="A55" s="6" t="s">
        <v>36</v>
      </c>
      <c r="B55" s="135" t="s">
        <v>2</v>
      </c>
      <c r="C55" s="136"/>
      <c r="D55" s="137"/>
    </row>
    <row r="56" spans="1:6" ht="18.7" customHeight="1">
      <c r="A56" s="138" t="s">
        <v>37</v>
      </c>
      <c r="B56" s="139"/>
      <c r="C56" s="140"/>
      <c r="D56" s="141"/>
      <c r="E56" s="141"/>
      <c r="F56" s="141"/>
    </row>
    <row r="57" spans="1:6" s="17" customFormat="1">
      <c r="A57" s="142" t="s">
        <v>5</v>
      </c>
      <c r="B57" s="14" t="s">
        <v>6</v>
      </c>
      <c r="C57" s="15" t="s">
        <v>7</v>
      </c>
      <c r="D57" s="61"/>
    </row>
    <row r="58" spans="1:6" s="17" customFormat="1">
      <c r="A58" s="143">
        <v>43888</v>
      </c>
      <c r="B58" s="144">
        <v>129</v>
      </c>
      <c r="C58" s="145" t="s">
        <v>38</v>
      </c>
      <c r="D58" s="61"/>
    </row>
    <row r="59" spans="1:6" s="17" customFormat="1">
      <c r="A59" s="146" t="s">
        <v>39</v>
      </c>
      <c r="B59" s="63">
        <v>842.55</v>
      </c>
      <c r="C59" s="64" t="s">
        <v>40</v>
      </c>
      <c r="D59" s="61"/>
      <c r="E59" s="17" t="s">
        <v>4</v>
      </c>
    </row>
    <row r="60" spans="1:6" s="17" customFormat="1">
      <c r="A60" s="146">
        <v>44153</v>
      </c>
      <c r="B60" s="63">
        <v>91</v>
      </c>
      <c r="C60" s="64" t="s">
        <v>41</v>
      </c>
      <c r="D60" s="61"/>
      <c r="E60" s="17" t="s">
        <v>4</v>
      </c>
    </row>
    <row r="61" spans="1:6" s="17" customFormat="1">
      <c r="A61" s="147" t="s">
        <v>4</v>
      </c>
      <c r="B61" s="148" t="s">
        <v>4</v>
      </c>
      <c r="C61" s="149" t="s">
        <v>4</v>
      </c>
      <c r="D61" s="61"/>
      <c r="E61" s="17" t="s">
        <v>4</v>
      </c>
    </row>
    <row r="62" spans="1:6" s="17" customFormat="1" ht="16.3">
      <c r="A62" s="150" t="s">
        <v>4</v>
      </c>
      <c r="B62" s="151">
        <f>SUM(B58:B61)</f>
        <v>1062.55</v>
      </c>
      <c r="C62" s="152" t="s">
        <v>42</v>
      </c>
      <c r="D62" s="153"/>
      <c r="E62" s="17" t="s">
        <v>4</v>
      </c>
    </row>
    <row r="63" spans="1:6" s="28" customFormat="1" ht="13.6">
      <c r="A63" s="28" t="s">
        <v>4</v>
      </c>
      <c r="C63" s="154"/>
      <c r="E63" s="28" t="s">
        <v>4</v>
      </c>
    </row>
    <row r="64" spans="1:6" s="28" customFormat="1" ht="12.6" hidden="1" customHeight="1">
      <c r="A64" s="155" t="s">
        <v>43</v>
      </c>
      <c r="B64" s="156">
        <f>60.87+77.1</f>
        <v>137.97</v>
      </c>
      <c r="C64" s="157" t="s">
        <v>44</v>
      </c>
      <c r="D64" s="158"/>
    </row>
    <row r="65" spans="1:18" s="28" customFormat="1" ht="12.6" hidden="1" customHeight="1">
      <c r="A65" s="159"/>
      <c r="B65" s="160">
        <f>20.06+69.57</f>
        <v>89.63</v>
      </c>
      <c r="C65" s="159" t="s">
        <v>45</v>
      </c>
      <c r="D65" s="158"/>
    </row>
    <row r="66" spans="1:18" s="28" customFormat="1" ht="12.6" hidden="1" customHeight="1">
      <c r="A66" s="159"/>
      <c r="B66" s="161">
        <f>B52+B62+B64+B65</f>
        <v>5927.62</v>
      </c>
      <c r="C66" s="159" t="s">
        <v>46</v>
      </c>
      <c r="D66" s="158"/>
    </row>
    <row r="67" spans="1:18" s="17" customFormat="1" ht="16.3">
      <c r="A67" s="162"/>
      <c r="B67" s="163"/>
      <c r="C67" s="164"/>
      <c r="D67" s="165"/>
    </row>
    <row r="68" spans="1:18" s="17" customFormat="1" ht="16.3">
      <c r="A68" s="162"/>
      <c r="B68" s="163"/>
      <c r="C68" s="164"/>
      <c r="D68" s="165"/>
    </row>
    <row r="69" spans="1:18">
      <c r="A69" s="166" t="s">
        <v>47</v>
      </c>
      <c r="B69" s="167" t="s">
        <v>48</v>
      </c>
      <c r="C69" s="166" t="s">
        <v>49</v>
      </c>
      <c r="D69" s="168"/>
    </row>
    <row r="70" spans="1:18">
      <c r="A70" s="168"/>
      <c r="B70" s="168"/>
      <c r="C70" s="168" t="s">
        <v>50</v>
      </c>
      <c r="D70" s="168"/>
    </row>
    <row r="71" spans="1:18">
      <c r="A71" s="168"/>
      <c r="B71" s="168"/>
      <c r="C71" s="168"/>
      <c r="D71" s="168"/>
    </row>
    <row r="72" spans="1:18">
      <c r="A72" s="169"/>
      <c r="B72" s="169"/>
      <c r="D72" s="171"/>
      <c r="K72" s="172"/>
      <c r="N72" s="173"/>
      <c r="O72" s="17"/>
      <c r="R72" s="17"/>
    </row>
    <row r="73" spans="1:18">
      <c r="A73" s="166" t="s">
        <v>47</v>
      </c>
      <c r="B73" s="167" t="s">
        <v>51</v>
      </c>
      <c r="C73" s="166" t="s">
        <v>49</v>
      </c>
      <c r="D73" s="168"/>
    </row>
    <row r="74" spans="1:18">
      <c r="A74" s="168"/>
      <c r="B74" s="168"/>
      <c r="C74" s="168" t="s">
        <v>52</v>
      </c>
      <c r="D74" s="168"/>
    </row>
    <row r="75" spans="1:18">
      <c r="A75" s="169"/>
      <c r="B75" s="169"/>
      <c r="D75" s="171"/>
      <c r="K75" s="172"/>
      <c r="N75" s="173"/>
      <c r="O75" s="17"/>
      <c r="R75" s="17"/>
    </row>
    <row r="76" spans="1:18" ht="19.05">
      <c r="A76" s="1" t="s">
        <v>0</v>
      </c>
      <c r="B76" s="2"/>
      <c r="C76" s="3"/>
      <c r="D76" s="4"/>
    </row>
    <row r="77" spans="1:18" ht="20.05" customHeight="1">
      <c r="A77" s="174" t="s">
        <v>53</v>
      </c>
      <c r="B77" s="7" t="s">
        <v>54</v>
      </c>
      <c r="C77" s="8"/>
      <c r="D77" s="9"/>
    </row>
    <row r="78" spans="1:18" ht="16.3">
      <c r="A78" s="10" t="s">
        <v>3</v>
      </c>
      <c r="B78" s="11" t="s">
        <v>4</v>
      </c>
      <c r="C78" s="12"/>
      <c r="D78" s="5"/>
    </row>
    <row r="79" spans="1:18" s="17" customFormat="1">
      <c r="A79" s="41" t="s">
        <v>5</v>
      </c>
      <c r="B79" s="14" t="s">
        <v>6</v>
      </c>
      <c r="C79" s="15" t="s">
        <v>7</v>
      </c>
      <c r="D79" s="61"/>
    </row>
    <row r="80" spans="1:18" s="17" customFormat="1">
      <c r="A80" s="18" t="s">
        <v>8</v>
      </c>
      <c r="B80" s="175">
        <v>1354.67</v>
      </c>
      <c r="C80" s="20" t="s">
        <v>9</v>
      </c>
      <c r="D80" s="21"/>
    </row>
    <row r="81" spans="1:4" s="17" customFormat="1">
      <c r="A81" s="18" t="s">
        <v>8</v>
      </c>
      <c r="B81" s="175">
        <v>471.41</v>
      </c>
      <c r="C81" s="20" t="s">
        <v>10</v>
      </c>
      <c r="D81" s="16"/>
    </row>
    <row r="82" spans="1:4" s="17" customFormat="1">
      <c r="A82" s="18" t="s">
        <v>8</v>
      </c>
      <c r="B82" s="175">
        <v>454.6</v>
      </c>
      <c r="C82" s="20" t="s">
        <v>11</v>
      </c>
      <c r="D82" s="16"/>
    </row>
    <row r="83" spans="1:4" s="17" customFormat="1">
      <c r="A83" s="22"/>
      <c r="B83" s="175"/>
      <c r="C83" s="23" t="s">
        <v>12</v>
      </c>
      <c r="D83" s="16"/>
    </row>
    <row r="84" spans="1:4" s="28" customFormat="1" ht="8.15" customHeight="1">
      <c r="A84" s="24"/>
      <c r="B84" s="176"/>
      <c r="C84" s="26"/>
      <c r="D84" s="27"/>
    </row>
    <row r="85" spans="1:4" s="17" customFormat="1" ht="16.3">
      <c r="A85" s="29"/>
      <c r="B85" s="177">
        <f>SUM(B80:B84)</f>
        <v>2280.6800000000003</v>
      </c>
      <c r="C85" s="31"/>
      <c r="D85" s="32"/>
    </row>
    <row r="86" spans="1:4" ht="16.3">
      <c r="A86" s="33" t="s">
        <v>13</v>
      </c>
      <c r="B86" s="34" t="s">
        <v>6</v>
      </c>
      <c r="C86" s="35"/>
      <c r="D86" s="4"/>
    </row>
    <row r="87" spans="1:4" ht="19.05">
      <c r="A87" s="1" t="s">
        <v>0</v>
      </c>
      <c r="B87" s="2"/>
      <c r="C87" s="3"/>
      <c r="D87" s="4"/>
    </row>
    <row r="88" spans="1:4" ht="20.05" customHeight="1">
      <c r="A88" s="36" t="s">
        <v>53</v>
      </c>
      <c r="B88" s="37" t="s">
        <v>2</v>
      </c>
      <c r="C88" s="38"/>
      <c r="D88" s="9"/>
    </row>
    <row r="89" spans="1:4" ht="16.3">
      <c r="A89" s="178" t="s">
        <v>14</v>
      </c>
      <c r="B89" s="179" t="s">
        <v>4</v>
      </c>
      <c r="C89" s="180"/>
      <c r="D89" s="9"/>
    </row>
    <row r="90" spans="1:4" s="17" customFormat="1">
      <c r="A90" s="181" t="s">
        <v>5</v>
      </c>
      <c r="B90" s="59" t="s">
        <v>6</v>
      </c>
      <c r="C90" s="60" t="s">
        <v>7</v>
      </c>
      <c r="D90" s="16"/>
    </row>
    <row r="91" spans="1:4" s="28" customFormat="1">
      <c r="A91" s="182"/>
      <c r="B91" s="183">
        <v>0</v>
      </c>
      <c r="C91" s="184"/>
      <c r="D91" s="185"/>
    </row>
    <row r="92" spans="1:4" ht="16.3">
      <c r="A92" s="49"/>
      <c r="B92" s="186">
        <f>SUM(B91)</f>
        <v>0</v>
      </c>
      <c r="C92" s="51" t="s">
        <v>4</v>
      </c>
      <c r="D92" s="4"/>
    </row>
    <row r="93" spans="1:4" ht="18" customHeight="1">
      <c r="A93" s="187" t="s">
        <v>15</v>
      </c>
      <c r="B93" s="53" t="s">
        <v>6</v>
      </c>
      <c r="C93" s="54"/>
      <c r="D93" s="27"/>
    </row>
    <row r="94" spans="1:4" ht="19.05">
      <c r="A94" s="1" t="s">
        <v>0</v>
      </c>
      <c r="B94" s="2"/>
      <c r="C94" s="3"/>
      <c r="D94" s="4"/>
    </row>
    <row r="95" spans="1:4" ht="20.05" customHeight="1">
      <c r="A95" s="36" t="s">
        <v>53</v>
      </c>
      <c r="B95" s="37" t="s">
        <v>2</v>
      </c>
      <c r="C95" s="38"/>
      <c r="D95" s="9"/>
    </row>
    <row r="96" spans="1:4" ht="16.3">
      <c r="A96" s="79" t="s">
        <v>16</v>
      </c>
      <c r="B96" s="11" t="s">
        <v>4</v>
      </c>
      <c r="C96" s="12"/>
      <c r="D96" s="9"/>
    </row>
    <row r="97" spans="1:7" s="17" customFormat="1">
      <c r="A97" s="58" t="s">
        <v>5</v>
      </c>
      <c r="B97" s="59" t="s">
        <v>6</v>
      </c>
      <c r="C97" s="60" t="s">
        <v>7</v>
      </c>
      <c r="D97" s="61"/>
    </row>
    <row r="98" spans="1:7" s="17" customFormat="1">
      <c r="A98" s="188" t="s">
        <v>4</v>
      </c>
      <c r="B98" s="43">
        <v>0</v>
      </c>
      <c r="C98" s="70" t="s">
        <v>4</v>
      </c>
      <c r="D98" s="61"/>
    </row>
    <row r="99" spans="1:7" s="17" customFormat="1">
      <c r="A99" s="188"/>
      <c r="B99" s="183"/>
      <c r="C99" s="70"/>
      <c r="D99" s="61"/>
    </row>
    <row r="100" spans="1:7" s="17" customFormat="1">
      <c r="A100" s="72"/>
      <c r="B100" s="189">
        <f>SUM(B98:B98)</f>
        <v>0</v>
      </c>
      <c r="C100" s="74"/>
      <c r="D100" s="4"/>
    </row>
    <row r="101" spans="1:7" ht="16.3">
      <c r="A101" s="75" t="s">
        <v>22</v>
      </c>
      <c r="B101" s="34" t="s">
        <v>6</v>
      </c>
      <c r="C101" s="76"/>
      <c r="D101" s="4"/>
    </row>
    <row r="102" spans="1:7" ht="19.05">
      <c r="A102" s="1" t="s">
        <v>0</v>
      </c>
      <c r="B102" s="2"/>
      <c r="C102" s="3"/>
      <c r="D102" s="77"/>
    </row>
    <row r="103" spans="1:7" ht="20.05" customHeight="1">
      <c r="A103" s="36" t="s">
        <v>53</v>
      </c>
      <c r="B103" s="37" t="s">
        <v>2</v>
      </c>
      <c r="C103" s="38"/>
      <c r="D103" s="9"/>
    </row>
    <row r="104" spans="1:7" s="17" customFormat="1" ht="15.8" customHeight="1">
      <c r="A104" s="178" t="s">
        <v>23</v>
      </c>
      <c r="B104" s="179" t="s">
        <v>4</v>
      </c>
      <c r="C104" s="190"/>
      <c r="D104" s="81"/>
    </row>
    <row r="105" spans="1:7" s="17" customFormat="1">
      <c r="A105" s="113" t="s">
        <v>5</v>
      </c>
      <c r="B105" s="59" t="s">
        <v>6</v>
      </c>
      <c r="C105" s="60" t="s">
        <v>7</v>
      </c>
      <c r="D105" s="82"/>
    </row>
    <row r="106" spans="1:7" s="17" customFormat="1">
      <c r="A106" s="188" t="s">
        <v>4</v>
      </c>
      <c r="B106" s="43">
        <v>0</v>
      </c>
      <c r="C106" s="70" t="s">
        <v>4</v>
      </c>
      <c r="D106" s="82"/>
    </row>
    <row r="107" spans="1:7" s="28" customFormat="1" ht="13.6">
      <c r="A107" s="24"/>
      <c r="B107" s="25"/>
      <c r="C107" s="26"/>
      <c r="D107" s="27"/>
      <c r="G107" s="88"/>
    </row>
    <row r="108" spans="1:7" s="17" customFormat="1">
      <c r="A108" s="89"/>
      <c r="B108" s="191">
        <f>SUM(B106:B107)</f>
        <v>0</v>
      </c>
      <c r="C108" s="192"/>
      <c r="D108" s="193"/>
    </row>
    <row r="109" spans="1:7" s="96" customFormat="1" ht="16.3">
      <c r="A109" s="194" t="s">
        <v>25</v>
      </c>
      <c r="B109" s="34" t="s">
        <v>6</v>
      </c>
      <c r="C109" s="94"/>
      <c r="D109" s="95"/>
    </row>
    <row r="110" spans="1:7" ht="19.05">
      <c r="A110" s="1" t="s">
        <v>0</v>
      </c>
      <c r="B110" s="2"/>
      <c r="C110" s="3"/>
      <c r="D110" s="4"/>
    </row>
    <row r="111" spans="1:7" ht="19.05">
      <c r="A111" s="1" t="s">
        <v>0</v>
      </c>
      <c r="B111" s="2"/>
      <c r="C111" s="2"/>
      <c r="D111" s="3"/>
    </row>
    <row r="112" spans="1:7" ht="20.05" customHeight="1">
      <c r="A112" s="6" t="s">
        <v>53</v>
      </c>
      <c r="B112" s="135" t="s">
        <v>55</v>
      </c>
      <c r="C112" s="135"/>
      <c r="D112" s="136"/>
    </row>
    <row r="113" spans="1:4" s="17" customFormat="1" ht="16" customHeight="1">
      <c r="A113" s="195" t="s">
        <v>26</v>
      </c>
      <c r="B113" s="196"/>
      <c r="C113" s="196"/>
      <c r="D113" s="197"/>
    </row>
    <row r="114" spans="1:4" s="17" customFormat="1" ht="14.3" customHeight="1">
      <c r="A114" s="198" t="s">
        <v>27</v>
      </c>
      <c r="B114" s="199"/>
      <c r="C114" s="199"/>
      <c r="D114" s="200"/>
    </row>
    <row r="115" spans="1:4" s="17" customFormat="1" ht="16" customHeight="1">
      <c r="A115" s="195" t="s">
        <v>28</v>
      </c>
      <c r="B115" s="196"/>
      <c r="C115" s="196"/>
      <c r="D115" s="197"/>
    </row>
    <row r="116" spans="1:4" s="17" customFormat="1" ht="28.55">
      <c r="A116" s="201" t="s">
        <v>5</v>
      </c>
      <c r="B116" s="122" t="s">
        <v>29</v>
      </c>
      <c r="C116" s="122" t="s">
        <v>30</v>
      </c>
      <c r="D116" s="123" t="s">
        <v>31</v>
      </c>
    </row>
    <row r="117" spans="1:4">
      <c r="A117" s="115"/>
      <c r="B117" s="116"/>
      <c r="C117" s="116"/>
      <c r="D117" s="117"/>
    </row>
    <row r="118" spans="1:4">
      <c r="A118" s="118"/>
      <c r="B118" s="119"/>
      <c r="C118" s="119"/>
      <c r="D118" s="202">
        <v>0</v>
      </c>
    </row>
    <row r="119" spans="1:4" s="96" customFormat="1" ht="16.3">
      <c r="A119" s="195" t="s">
        <v>32</v>
      </c>
      <c r="B119" s="196"/>
      <c r="C119" s="196"/>
      <c r="D119" s="197"/>
    </row>
    <row r="120" spans="1:4" s="17" customFormat="1" ht="28.55">
      <c r="A120" s="121" t="s">
        <v>5</v>
      </c>
      <c r="B120" s="122" t="s">
        <v>29</v>
      </c>
      <c r="C120" s="122" t="s">
        <v>33</v>
      </c>
      <c r="D120" s="123" t="s">
        <v>34</v>
      </c>
    </row>
    <row r="121" spans="1:4" s="17" customFormat="1">
      <c r="A121" s="124"/>
      <c r="B121" s="125"/>
      <c r="C121" s="125"/>
      <c r="D121" s="126"/>
    </row>
    <row r="122" spans="1:4">
      <c r="A122" s="127" t="s">
        <v>4</v>
      </c>
      <c r="B122" s="203" t="s">
        <v>4</v>
      </c>
      <c r="C122" s="128" t="s">
        <v>4</v>
      </c>
      <c r="D122" s="204">
        <v>0</v>
      </c>
    </row>
    <row r="123" spans="1:4" s="17" customFormat="1" ht="16.3">
      <c r="A123" s="205"/>
      <c r="B123" s="206">
        <f>B85+B92+B100+B108+B133</f>
        <v>2280.6800000000003</v>
      </c>
      <c r="C123" s="162" t="s">
        <v>56</v>
      </c>
      <c r="D123" s="165"/>
    </row>
    <row r="124" spans="1:4" s="17" customFormat="1" ht="16.3">
      <c r="A124" s="205"/>
      <c r="B124" s="206"/>
      <c r="C124" s="162"/>
      <c r="D124" s="165"/>
    </row>
    <row r="125" spans="1:4" s="17" customFormat="1" ht="12.6" hidden="1" customHeight="1">
      <c r="A125" s="155" t="s">
        <v>43</v>
      </c>
      <c r="B125" s="207">
        <v>0</v>
      </c>
      <c r="C125" s="208" t="s">
        <v>44</v>
      </c>
      <c r="D125" s="166"/>
    </row>
    <row r="126" spans="1:4" s="17" customFormat="1" ht="12.6" hidden="1" customHeight="1">
      <c r="A126" s="209"/>
      <c r="B126" s="210">
        <v>0</v>
      </c>
      <c r="C126" s="209" t="s">
        <v>45</v>
      </c>
      <c r="D126" s="166"/>
    </row>
    <row r="127" spans="1:4" s="17" customFormat="1" ht="12.6" hidden="1" customHeight="1">
      <c r="A127" s="209"/>
      <c r="B127" s="211">
        <f>SUM(B123:B126)</f>
        <v>2280.6800000000003</v>
      </c>
      <c r="C127" s="212" t="s">
        <v>57</v>
      </c>
      <c r="D127" s="166"/>
    </row>
    <row r="128" spans="1:4" ht="20.05" customHeight="1">
      <c r="A128" s="213" t="s">
        <v>58</v>
      </c>
      <c r="B128" s="135"/>
      <c r="C128" s="136"/>
      <c r="D128" s="9"/>
    </row>
    <row r="129" spans="1:18" ht="18.7" customHeight="1">
      <c r="A129" s="214" t="s">
        <v>59</v>
      </c>
      <c r="B129" s="215"/>
      <c r="C129" s="216"/>
      <c r="D129" s="141"/>
      <c r="E129" s="141"/>
      <c r="F129" s="141"/>
    </row>
    <row r="130" spans="1:18" s="17" customFormat="1">
      <c r="A130" s="142" t="s">
        <v>5</v>
      </c>
      <c r="B130" s="14" t="s">
        <v>6</v>
      </c>
      <c r="C130" s="15" t="s">
        <v>7</v>
      </c>
      <c r="D130" s="61"/>
    </row>
    <row r="131" spans="1:18" s="17" customFormat="1">
      <c r="A131" s="217" t="s">
        <v>4</v>
      </c>
      <c r="B131" s="43">
        <v>0</v>
      </c>
      <c r="C131" s="218"/>
      <c r="D131" s="61"/>
    </row>
    <row r="132" spans="1:18" s="28" customFormat="1">
      <c r="A132" s="83"/>
      <c r="B132" s="219" t="s">
        <v>4</v>
      </c>
      <c r="C132" s="220"/>
      <c r="D132" s="27"/>
    </row>
    <row r="133" spans="1:18" s="17" customFormat="1">
      <c r="A133" s="221" t="s">
        <v>4</v>
      </c>
      <c r="B133" s="222">
        <f>SUM(B131:B132)</f>
        <v>0</v>
      </c>
      <c r="C133" s="74"/>
      <c r="D133" s="4"/>
    </row>
    <row r="134" spans="1:18" s="96" customFormat="1" ht="16.3">
      <c r="A134" s="97"/>
      <c r="B134" s="98"/>
      <c r="C134" s="99"/>
      <c r="D134" s="100"/>
    </row>
    <row r="135" spans="1:18" s="17" customFormat="1" ht="16.3">
      <c r="A135" s="162"/>
      <c r="B135" s="163"/>
      <c r="C135" s="164"/>
      <c r="D135" s="165"/>
    </row>
    <row r="136" spans="1:18" s="17" customFormat="1" ht="16.3">
      <c r="A136" s="162"/>
      <c r="B136" s="163"/>
      <c r="C136" s="171"/>
      <c r="D136" s="165"/>
    </row>
    <row r="137" spans="1:18" s="17" customFormat="1" ht="16.3">
      <c r="A137" s="162"/>
      <c r="B137" s="163"/>
      <c r="C137" s="164"/>
      <c r="D137" s="165"/>
    </row>
    <row r="138" spans="1:18" s="17" customFormat="1" ht="16.3">
      <c r="A138" s="162"/>
      <c r="B138" s="163"/>
      <c r="C138" s="164"/>
      <c r="D138" s="165"/>
    </row>
    <row r="139" spans="1:18" s="17" customFormat="1" ht="16.3">
      <c r="A139" s="162"/>
      <c r="B139" s="163"/>
      <c r="C139" s="164"/>
      <c r="D139" s="165"/>
    </row>
    <row r="140" spans="1:18">
      <c r="A140" s="166" t="s">
        <v>47</v>
      </c>
      <c r="B140" s="167" t="s">
        <v>48</v>
      </c>
      <c r="C140" s="166" t="s">
        <v>49</v>
      </c>
      <c r="D140" s="168"/>
    </row>
    <row r="141" spans="1:18">
      <c r="A141" s="168"/>
      <c r="B141" s="168"/>
      <c r="C141" s="168" t="s">
        <v>60</v>
      </c>
      <c r="D141" s="168"/>
    </row>
    <row r="142" spans="1:18">
      <c r="A142" s="168"/>
      <c r="B142" s="168"/>
      <c r="C142" s="168"/>
      <c r="D142" s="168"/>
    </row>
    <row r="143" spans="1:18">
      <c r="A143" s="168"/>
      <c r="B143" s="168"/>
      <c r="C143" s="168"/>
      <c r="D143" s="168"/>
    </row>
    <row r="144" spans="1:18">
      <c r="A144" s="169"/>
      <c r="B144" s="169"/>
      <c r="D144" s="171"/>
      <c r="K144" s="172"/>
      <c r="N144" s="173"/>
      <c r="O144" s="17"/>
      <c r="R144" s="17"/>
    </row>
    <row r="145" spans="1:18">
      <c r="A145" s="166" t="s">
        <v>47</v>
      </c>
      <c r="B145" s="167" t="s">
        <v>51</v>
      </c>
      <c r="C145" s="166" t="s">
        <v>49</v>
      </c>
      <c r="D145" s="168"/>
    </row>
    <row r="146" spans="1:18">
      <c r="A146" s="168"/>
      <c r="B146" s="168"/>
      <c r="C146" s="168" t="s">
        <v>52</v>
      </c>
      <c r="D146" s="168"/>
    </row>
    <row r="147" spans="1:18">
      <c r="A147" s="169"/>
      <c r="B147" s="169"/>
      <c r="D147" s="171"/>
      <c r="K147" s="172"/>
      <c r="N147" s="173"/>
      <c r="O147" s="17"/>
      <c r="R147" s="17"/>
    </row>
  </sheetData>
  <mergeCells count="33">
    <mergeCell ref="A115:D115"/>
    <mergeCell ref="A119:D119"/>
    <mergeCell ref="A128:C128"/>
    <mergeCell ref="B103:C103"/>
    <mergeCell ref="A110:C110"/>
    <mergeCell ref="A111:D111"/>
    <mergeCell ref="B112:D112"/>
    <mergeCell ref="A113:D113"/>
    <mergeCell ref="A114:D114"/>
    <mergeCell ref="B77:C77"/>
    <mergeCell ref="A87:C87"/>
    <mergeCell ref="B88:C88"/>
    <mergeCell ref="A94:C94"/>
    <mergeCell ref="B95:C95"/>
    <mergeCell ref="A102:C102"/>
    <mergeCell ref="A44:D44"/>
    <mergeCell ref="A48:D48"/>
    <mergeCell ref="A54:C54"/>
    <mergeCell ref="B55:C55"/>
    <mergeCell ref="A56:C56"/>
    <mergeCell ref="A76:C76"/>
    <mergeCell ref="A31:C31"/>
    <mergeCell ref="B32:C32"/>
    <mergeCell ref="A40:D40"/>
    <mergeCell ref="B41:D41"/>
    <mergeCell ref="A42:D42"/>
    <mergeCell ref="A43:D43"/>
    <mergeCell ref="A1:C1"/>
    <mergeCell ref="B2:C2"/>
    <mergeCell ref="A12:C12"/>
    <mergeCell ref="B13:C13"/>
    <mergeCell ref="A20:C20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DAG Disclosure Jul20-Dec20</vt:lpstr>
    </vt:vector>
  </TitlesOfParts>
  <Company>Office of the Auditor-General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Hynd</dc:creator>
  <cp:lastModifiedBy>Fiona Hynd</cp:lastModifiedBy>
  <dcterms:created xsi:type="dcterms:W3CDTF">2021-02-24T04:03:27Z</dcterms:created>
  <dcterms:modified xsi:type="dcterms:W3CDTF">2021-02-24T04:05:22Z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